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N8" i="1" s="1"/>
  <c r="H8" i="1"/>
  <c r="F8" i="1"/>
  <c r="H7" i="1"/>
  <c r="K7" i="1" s="1"/>
  <c r="N7" i="1" s="1"/>
  <c r="K5" i="1"/>
  <c r="N5" i="1" s="1"/>
  <c r="I5" i="1"/>
  <c r="H5" i="1"/>
  <c r="G5" i="1"/>
  <c r="F5" i="1"/>
  <c r="K6" i="1" l="1"/>
  <c r="N6" i="1" s="1"/>
  <c r="K4" i="1"/>
  <c r="N4" i="1" s="1"/>
</calcChain>
</file>

<file path=xl/sharedStrings.xml><?xml version="1.0" encoding="utf-8"?>
<sst xmlns="http://schemas.openxmlformats.org/spreadsheetml/2006/main" count="31" uniqueCount="29">
  <si>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</si>
  <si>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</si>
  <si>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</si>
  <si>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</si>
  <si>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</si>
  <si>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</si>
  <si>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</si>
  <si>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</si>
  <si>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</si>
  <si>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</si>
  <si>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</si>
  <si>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</si>
  <si>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</si>
  <si>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</si>
  <si>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</si>
  <si>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Aileen Page</t>
  </si>
  <si>
    <t>Annik Wills</t>
  </si>
  <si>
    <t>VP, Operations</t>
  </si>
  <si>
    <t>Janet Budgell</t>
  </si>
  <si>
    <t>VP, General Counsel and Compliance</t>
  </si>
  <si>
    <t>Rod Strain</t>
  </si>
  <si>
    <t>VP, Clinic Law Services Division</t>
  </si>
  <si>
    <t>Keyur Pathak</t>
  </si>
  <si>
    <t>VPs expense reporting for 2024-2025 Q2 (July 1 to September 30, 2024)</t>
  </si>
  <si>
    <t xml:space="preserve">VP, Strategy and Public Affairs </t>
  </si>
  <si>
    <t>No travel related expenses reported for Q2.</t>
  </si>
  <si>
    <t>Travelled to attend vice president committee meetings.</t>
  </si>
  <si>
    <t>Travelled to visit the community legal clinic in Belleville, ON.</t>
  </si>
  <si>
    <t>VP, Regional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</si>
</sst>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15" fontId="15" fillId="0" borderId="16" xfId="0" applyNumberFormat="1" applyFont="1" applyBorder="1" applyAlignment="1">
      <alignment horizontal="center" vertical="center"/>
    </xf>
    <xf numFmtId="44" fontId="1" fillId="0" borderId="18" xfId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44" fontId="3" fillId="0" borderId="13" xfId="1" applyFont="1" applyBorder="1" applyAlignment="1">
      <alignment vertical="center"/>
    </xf>
    <xf numFmtId="44" fontId="3" fillId="0" borderId="13" xfId="1" applyFont="1" applyBorder="1" applyAlignment="1">
      <alignment horizontal="center" vertical="center"/>
    </xf>
    <xf numFmtId="44" fontId="3" fillId="0" borderId="14" xfId="1" applyFont="1" applyBorder="1"/>
    <xf numFmtId="44" fontId="3" fillId="0" borderId="15" xfId="1" applyFont="1" applyBorder="1"/>
    <xf numFmtId="44" fontId="3" fillId="0" borderId="16" xfId="1" applyFont="1" applyBorder="1" applyAlignment="1">
      <alignment vertical="center"/>
    </xf>
    <xf numFmtId="44" fontId="3" fillId="0" borderId="17" xfId="1" applyFont="1" applyBorder="1"/>
    <xf numFmtId="44" fontId="3" fillId="0" borderId="19" xfId="1" applyFont="1" applyBorder="1" applyAlignment="1">
      <alignment vertical="center"/>
    </xf>
    <xf numFmtId="44" fontId="3" fillId="0" borderId="17" xfId="1" applyFont="1" applyBorder="1" applyAlignment="1">
      <alignment vertical="center"/>
    </xf>
    <xf numFmtId="44" fontId="3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6" xfId="1" applyFont="1" applyBorder="1"/>
    <xf numFmtId="44" fontId="3" fillId="0" borderId="9" xfId="1" applyFont="1" applyBorder="1"/>
    <xf numFmtId="44" fontId="3" fillId="0" borderId="11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="60" zoomScaleNormal="60" workbookViewId="0">
      <selection activeCell="Q4" sqref="Q4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s="30" customFormat="1" ht="28.5" customHeight="1" thickBot="1" x14ac:dyDescent="0.4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63.75" customHeight="1" thickTop="1" x14ac:dyDescent="0.35">
      <c r="A4" s="40" t="s">
        <v>15</v>
      </c>
      <c r="B4" s="44" t="s">
        <v>24</v>
      </c>
      <c r="C4" s="41" t="s">
        <v>25</v>
      </c>
      <c r="D4" s="42">
        <v>45474</v>
      </c>
      <c r="E4" s="42">
        <v>45565</v>
      </c>
      <c r="F4" s="48"/>
      <c r="G4" s="49"/>
      <c r="H4" s="49"/>
      <c r="I4" s="48"/>
      <c r="J4" s="50"/>
      <c r="K4" s="43">
        <f t="shared" ref="K4:K6" si="0">SUM(F4:J4)</f>
        <v>0</v>
      </c>
      <c r="L4" s="51"/>
      <c r="M4" s="50"/>
      <c r="N4" s="43">
        <f t="shared" ref="N4:N8" si="1">K4+L4+M4</f>
        <v>0</v>
      </c>
    </row>
    <row r="5" spans="1:17" s="36" customFormat="1" ht="69.75" customHeight="1" x14ac:dyDescent="0.35">
      <c r="A5" s="40" t="s">
        <v>16</v>
      </c>
      <c r="B5" s="45" t="s">
        <v>28</v>
      </c>
      <c r="C5" s="41" t="s">
        <v>26</v>
      </c>
      <c r="D5" s="42">
        <v>45474</v>
      </c>
      <c r="E5" s="42">
        <v>45565</v>
      </c>
      <c r="F5" s="52">
        <f>56.5+563.78+353.6+415.84+781.64+503.69</f>
        <v>2675.05</v>
      </c>
      <c r="G5" s="52">
        <f>83.52+82.8+52.58+21+75+16.39+100+38+22.5+75+17.83+23.5+75+15.24</f>
        <v>698.36</v>
      </c>
      <c r="H5" s="52">
        <f>1776.76+644.42+1267.09+648.42+796.16</f>
        <v>5132.8499999999995</v>
      </c>
      <c r="I5" s="52">
        <f>21.15+22.5+45+22.5+45+45+22.5+45+45+22.5+45+45+45</f>
        <v>471.15</v>
      </c>
      <c r="J5" s="53"/>
      <c r="K5" s="43">
        <f t="shared" ref="K5" si="2">SUM(F5:J5)</f>
        <v>8977.41</v>
      </c>
      <c r="L5" s="54"/>
      <c r="M5" s="55"/>
      <c r="N5" s="43">
        <f t="shared" si="1"/>
        <v>8977.41</v>
      </c>
    </row>
    <row r="6" spans="1:17" s="36" customFormat="1" ht="69" customHeight="1" x14ac:dyDescent="0.35">
      <c r="A6" s="40" t="s">
        <v>18</v>
      </c>
      <c r="B6" s="46" t="s">
        <v>19</v>
      </c>
      <c r="C6" s="41" t="s">
        <v>25</v>
      </c>
      <c r="D6" s="42">
        <v>45474</v>
      </c>
      <c r="E6" s="42">
        <v>45565</v>
      </c>
      <c r="F6" s="52"/>
      <c r="G6" s="52"/>
      <c r="H6" s="52"/>
      <c r="I6" s="52"/>
      <c r="J6" s="53"/>
      <c r="K6" s="43">
        <f t="shared" si="0"/>
        <v>0</v>
      </c>
      <c r="L6" s="54"/>
      <c r="M6" s="55"/>
      <c r="N6" s="43">
        <f t="shared" si="1"/>
        <v>0</v>
      </c>
    </row>
    <row r="7" spans="1:17" s="36" customFormat="1" ht="40.15" customHeight="1" x14ac:dyDescent="0.35">
      <c r="A7" s="40" t="s">
        <v>22</v>
      </c>
      <c r="B7" s="46" t="s">
        <v>17</v>
      </c>
      <c r="C7" s="41" t="s">
        <v>26</v>
      </c>
      <c r="D7" s="42">
        <v>45474</v>
      </c>
      <c r="E7" s="42">
        <v>45565</v>
      </c>
      <c r="F7" s="52">
        <v>296.5</v>
      </c>
      <c r="G7" s="52"/>
      <c r="H7" s="52">
        <f>1672.12+1254.09</f>
        <v>2926.21</v>
      </c>
      <c r="I7" s="52"/>
      <c r="J7" s="53"/>
      <c r="K7" s="43">
        <f t="shared" ref="K7" si="3">SUM(F7:J7)</f>
        <v>3222.71</v>
      </c>
      <c r="L7" s="54"/>
      <c r="M7" s="55"/>
      <c r="N7" s="43">
        <f t="shared" si="1"/>
        <v>3222.71</v>
      </c>
    </row>
    <row r="8" spans="1:17" ht="72.75" customHeight="1" thickBot="1" x14ac:dyDescent="0.4">
      <c r="A8" s="37" t="s">
        <v>20</v>
      </c>
      <c r="B8" s="39" t="s">
        <v>21</v>
      </c>
      <c r="C8" s="47" t="s">
        <v>27</v>
      </c>
      <c r="D8" s="42">
        <v>45474</v>
      </c>
      <c r="E8" s="42">
        <v>45565</v>
      </c>
      <c r="F8" s="56">
        <f>684.69</f>
        <v>684.69</v>
      </c>
      <c r="G8" s="57"/>
      <c r="H8" s="56">
        <f>350.68</f>
        <v>350.68</v>
      </c>
      <c r="I8" s="58"/>
      <c r="J8" s="59"/>
      <c r="K8" s="38">
        <f t="shared" ref="K8" si="4">SUM(F8:J8)</f>
        <v>1035.3700000000001</v>
      </c>
      <c r="L8" s="60"/>
      <c r="M8" s="61">
        <v>0</v>
      </c>
      <c r="N8" s="38">
        <f t="shared" si="1"/>
        <v>1035.3700000000001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VPs expense reporting for 2024/25 Q2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2025-08-07T11:15:14Z</dcterms:modified>
</cp:coreProperties>
</file>