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TRANSLATION\DOCUMENTS TO BE TRANSLATED\Transparency\Proactive disclosure\2023-2024\Q1\VPs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1" l="1"/>
  <c r="Q16" i="1" s="1"/>
  <c r="N14" i="1"/>
  <c r="Q14" i="1" s="1"/>
  <c r="N12" i="1"/>
  <c r="Q12" i="1" s="1"/>
  <c r="L10" i="1"/>
  <c r="J10" i="1"/>
  <c r="N10" i="1" s="1"/>
  <c r="Q10" i="1" s="1"/>
  <c r="N9" i="1"/>
  <c r="Q9" i="1" s="1"/>
  <c r="L8" i="1"/>
  <c r="J8" i="1"/>
  <c r="N8" i="1" s="1"/>
  <c r="Q8" i="1" s="1"/>
  <c r="N7" i="1"/>
  <c r="Q7" i="1" s="1"/>
  <c r="N6" i="1"/>
  <c r="Q6" i="1" s="1"/>
  <c r="L6" i="1"/>
  <c r="Q5" i="1"/>
  <c r="N5" i="1"/>
  <c r="J4" i="1"/>
  <c r="N4" i="1" s="1"/>
  <c r="Q4" i="1" s="1"/>
</calcChain>
</file>

<file path=xl/sharedStrings.xml><?xml version="1.0" encoding="utf-8"?>
<sst xmlns="http://schemas.openxmlformats.org/spreadsheetml/2006/main" count="54" uniqueCount="34">
  <si>
    <t>Destination</t>
  </si>
  <si>
    <t>Incidentals</t>
  </si>
  <si>
    <t>TOTAL</t>
  </si>
  <si>
    <t>AIDE JURIDIQUE ONTARIO</t>
  </si>
  <si>
    <t>Nom</t>
  </si>
  <si>
    <t>Poste</t>
  </si>
  <si>
    <t>Objet</t>
  </si>
  <si>
    <t>Date du début</t>
  </si>
  <si>
    <t>Date de la fin</t>
  </si>
  <si>
    <t>Participants</t>
  </si>
  <si>
    <t>Autres participants</t>
  </si>
  <si>
    <t>Tarif aérien</t>
  </si>
  <si>
    <t>Autres dépenses de déplacement</t>
  </si>
  <si>
    <t>Hébergement</t>
  </si>
  <si>
    <t>Repas</t>
  </si>
  <si>
    <t>SOUSTOTAL</t>
  </si>
  <si>
    <t>Accueil</t>
  </si>
  <si>
    <t>Autres dépenses</t>
  </si>
  <si>
    <t>Relevé des dépenses du 1er trimestre - 1er avril au 3 juin 2023 - des membres du conseil d'administration</t>
  </si>
  <si>
    <t>Toronto, Ontario</t>
  </si>
  <si>
    <t>Julia Bailey</t>
  </si>
  <si>
    <t>Judy Mintz</t>
  </si>
  <si>
    <t>Louise Harris</t>
  </si>
  <si>
    <t>Jennifer Gold</t>
  </si>
  <si>
    <t>Peter Johnson</t>
  </si>
  <si>
    <t>Melanie Debassigne</t>
  </si>
  <si>
    <t>Deborah Moriah</t>
  </si>
  <si>
    <t>Membre du conseil</t>
  </si>
  <si>
    <t>Pour participer à la 
retraite du conseil</t>
  </si>
  <si>
    <t>Pour participer à la
retraite du conseil</t>
  </si>
  <si>
    <t xml:space="preserve">
Pour participer à la
retraite du conseil
</t>
  </si>
  <si>
    <t xml:space="preserve">Pour participer à la
retraite du conseil
</t>
  </si>
  <si>
    <t xml:space="preserve"> Aller -retour 
Toronto Orillia, 
Kilométrage :
 134km et 138km</t>
  </si>
  <si>
    <t>Membres du
conseil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</si>
</sst>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yyyy/mm/dd;@"/>
    <numFmt numFmtId="165" formatCode="[$-C0C]d\ mmm\ yyyy;@"/>
    <numFmt numFmtId="166" formatCode="#,##0.00\ [$$-C0C]"/>
  </numFmts>
  <fonts count="6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1">
    <xf numFmtId="0" fontId="0" fillId="0" borderId="0" xfId="0"/>
    <xf numFmtId="0" fontId="0" fillId="0" borderId="4" xfId="0" applyBorder="1"/>
    <xf numFmtId="0" fontId="0" fillId="0" borderId="5" xfId="0" applyBorder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4" fillId="0" borderId="6" xfId="0" applyFont="1" applyBorder="1"/>
    <xf numFmtId="0" fontId="4" fillId="0" borderId="7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19" xfId="0" applyFont="1" applyBorder="1" applyAlignment="1">
      <alignment wrapText="1"/>
    </xf>
    <xf numFmtId="165" fontId="1" fillId="0" borderId="3" xfId="0" applyNumberFormat="1" applyFont="1" applyBorder="1" applyAlignment="1">
      <alignment horizontal="center" wrapText="1"/>
    </xf>
    <xf numFmtId="165" fontId="0" fillId="0" borderId="5" xfId="0" applyNumberFormat="1" applyBorder="1"/>
    <xf numFmtId="165" fontId="4" fillId="0" borderId="19" xfId="0" applyNumberFormat="1" applyFont="1" applyBorder="1"/>
    <xf numFmtId="165" fontId="4" fillId="0" borderId="7" xfId="0" applyNumberFormat="1" applyFont="1" applyBorder="1"/>
    <xf numFmtId="165" fontId="0" fillId="0" borderId="0" xfId="0" applyNumberFormat="1"/>
    <xf numFmtId="166" fontId="1" fillId="0" borderId="3" xfId="0" applyNumberFormat="1" applyFont="1" applyBorder="1" applyAlignment="1">
      <alignment horizontal="center" wrapText="1"/>
    </xf>
    <xf numFmtId="166" fontId="1" fillId="0" borderId="9" xfId="0" applyNumberFormat="1" applyFont="1" applyBorder="1" applyAlignment="1">
      <alignment horizontal="center" wrapText="1"/>
    </xf>
    <xf numFmtId="166" fontId="1" fillId="0" borderId="1" xfId="0" applyNumberFormat="1" applyFont="1" applyBorder="1" applyAlignment="1">
      <alignment horizontal="center" wrapText="1"/>
    </xf>
    <xf numFmtId="166" fontId="1" fillId="0" borderId="12" xfId="0" applyNumberFormat="1" applyFont="1" applyBorder="1" applyAlignment="1">
      <alignment horizontal="center" wrapText="1"/>
    </xf>
    <xf numFmtId="166" fontId="0" fillId="0" borderId="5" xfId="0" applyNumberFormat="1" applyBorder="1"/>
    <xf numFmtId="166" fontId="0" fillId="0" borderId="10" xfId="0" applyNumberFormat="1" applyBorder="1"/>
    <xf numFmtId="166" fontId="1" fillId="0" borderId="15" xfId="0" applyNumberFormat="1" applyFont="1" applyBorder="1"/>
    <xf numFmtId="166" fontId="0" fillId="0" borderId="13" xfId="0" applyNumberFormat="1" applyBorder="1"/>
    <xf numFmtId="166" fontId="4" fillId="0" borderId="19" xfId="1" applyNumberFormat="1" applyFont="1" applyBorder="1"/>
    <xf numFmtId="166" fontId="4" fillId="0" borderId="20" xfId="1" applyNumberFormat="1" applyFont="1" applyBorder="1"/>
    <xf numFmtId="166" fontId="5" fillId="0" borderId="17" xfId="1" applyNumberFormat="1" applyFont="1" applyBorder="1"/>
    <xf numFmtId="166" fontId="4" fillId="0" borderId="21" xfId="1" applyNumberFormat="1" applyFont="1" applyBorder="1"/>
    <xf numFmtId="166" fontId="4" fillId="0" borderId="7" xfId="1" applyNumberFormat="1" applyFont="1" applyBorder="1"/>
    <xf numFmtId="166" fontId="4" fillId="0" borderId="11" xfId="1" applyNumberFormat="1" applyFont="1" applyBorder="1"/>
    <xf numFmtId="166" fontId="5" fillId="0" borderId="16" xfId="1" applyNumberFormat="1" applyFont="1" applyBorder="1"/>
    <xf numFmtId="166" fontId="4" fillId="0" borderId="14" xfId="1" applyNumberFormat="1" applyFont="1" applyBorder="1"/>
    <xf numFmtId="166" fontId="0" fillId="0" borderId="0" xfId="0" applyNumberFormat="1"/>
    <xf numFmtId="0" fontId="4" fillId="0" borderId="24" xfId="0" applyFont="1" applyBorder="1"/>
    <xf numFmtId="0" fontId="4" fillId="0" borderId="25" xfId="0" applyFont="1" applyBorder="1"/>
    <xf numFmtId="165" fontId="4" fillId="0" borderId="25" xfId="0" applyNumberFormat="1" applyFont="1" applyBorder="1"/>
    <xf numFmtId="166" fontId="4" fillId="0" borderId="25" xfId="1" applyNumberFormat="1" applyFont="1" applyBorder="1"/>
    <xf numFmtId="166" fontId="4" fillId="0" borderId="26" xfId="1" applyNumberFormat="1" applyFont="1" applyBorder="1"/>
    <xf numFmtId="166" fontId="5" fillId="0" borderId="23" xfId="1" applyNumberFormat="1" applyFont="1" applyBorder="1"/>
    <xf numFmtId="166" fontId="4" fillId="0" borderId="27" xfId="1" applyNumberFormat="1" applyFont="1" applyBorder="1"/>
    <xf numFmtId="0" fontId="0" fillId="0" borderId="5" xfId="0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22" xfId="0" applyFont="1" applyBorder="1"/>
    <xf numFmtId="0" fontId="4" fillId="0" borderId="28" xfId="0" applyFont="1" applyBorder="1"/>
    <xf numFmtId="0" fontId="4" fillId="0" borderId="14" xfId="0" applyFont="1" applyBorder="1" applyAlignment="1">
      <alignment wrapText="1"/>
    </xf>
    <xf numFmtId="0" fontId="4" fillId="0" borderId="14" xfId="0" applyFont="1" applyBorder="1"/>
    <xf numFmtId="0" fontId="4" fillId="0" borderId="21" xfId="0" applyFont="1" applyBorder="1" applyAlignment="1">
      <alignment wrapText="1"/>
    </xf>
    <xf numFmtId="0" fontId="0" fillId="0" borderId="7" xfId="0" applyBorder="1"/>
    <xf numFmtId="0" fontId="0" fillId="0" borderId="0" xfId="0" applyBorder="1"/>
    <xf numFmtId="0" fontId="4" fillId="0" borderId="0" xfId="0" applyFont="1" applyBorder="1"/>
    <xf numFmtId="164" fontId="2" fillId="0" borderId="0" xfId="0" applyNumberFormat="1" applyFont="1" applyAlignment="1">
      <alignment horizontal="center"/>
    </xf>
    <xf numFmtId="0" fontId="2" fillId="0" borderId="8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topLeftCell="A5" zoomScale="55" zoomScaleNormal="55" workbookViewId="0">
      <selection activeCell="J15" sqref="J15"/>
    </sheetView>
  </sheetViews>
  <sheetFormatPr defaultRowHeight="15.5" x14ac:dyDescent="0.35"/>
  <cols>
    <col min="1" max="1" width="15.3046875" customWidth="1"/>
    <col min="2" max="2" width="16.61328125" bestFit="1" customWidth="1"/>
    <col min="3" max="3" width="17.15234375" customWidth="1"/>
    <col min="4" max="4" width="13.53515625" style="14" bestFit="1" customWidth="1"/>
    <col min="5" max="5" width="12.921875" style="14" bestFit="1" customWidth="1"/>
    <col min="6" max="6" width="15.15234375" bestFit="1" customWidth="1"/>
    <col min="7" max="7" width="11.3828125" customWidth="1"/>
    <col min="8" max="8" width="12.07421875" customWidth="1"/>
    <col min="9" max="9" width="8.84375" style="31" customWidth="1"/>
    <col min="10" max="10" width="14.15234375" style="31" customWidth="1"/>
    <col min="11" max="11" width="15.23046875" style="31" customWidth="1"/>
    <col min="12" max="12" width="9.23046875" style="31"/>
    <col min="13" max="13" width="10.69140625" style="31" customWidth="1"/>
    <col min="14" max="14" width="12.69140625" style="31" customWidth="1"/>
    <col min="15" max="15" width="10.23046875" style="31" customWidth="1"/>
    <col min="16" max="16" width="9.84375" style="31" customWidth="1"/>
    <col min="17" max="17" width="9.69140625" style="31" bestFit="1" customWidth="1"/>
  </cols>
  <sheetData>
    <row r="1" spans="1:17" ht="18" x14ac:dyDescent="0.4">
      <c r="A1" s="49" t="s">
        <v>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17" ht="18.5" thickBot="1" x14ac:dyDescent="0.45">
      <c r="A2" s="50" t="s">
        <v>18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spans="1:17" ht="47" thickBot="1" x14ac:dyDescent="0.4">
      <c r="A3" s="3" t="s">
        <v>4</v>
      </c>
      <c r="B3" s="4" t="s">
        <v>5</v>
      </c>
      <c r="C3" s="4" t="s">
        <v>6</v>
      </c>
      <c r="D3" s="10" t="s">
        <v>7</v>
      </c>
      <c r="E3" s="10" t="s">
        <v>8</v>
      </c>
      <c r="F3" s="4" t="s">
        <v>0</v>
      </c>
      <c r="G3" s="4" t="s">
        <v>9</v>
      </c>
      <c r="H3" s="4" t="s">
        <v>10</v>
      </c>
      <c r="I3" s="15" t="s">
        <v>11</v>
      </c>
      <c r="J3" s="15" t="s">
        <v>12</v>
      </c>
      <c r="K3" s="15" t="s">
        <v>13</v>
      </c>
      <c r="L3" s="15" t="s">
        <v>14</v>
      </c>
      <c r="M3" s="16" t="s">
        <v>1</v>
      </c>
      <c r="N3" s="17" t="s">
        <v>15</v>
      </c>
      <c r="O3" s="18" t="s">
        <v>16</v>
      </c>
      <c r="P3" s="16" t="s">
        <v>17</v>
      </c>
      <c r="Q3" s="17" t="s">
        <v>2</v>
      </c>
    </row>
    <row r="4" spans="1:17" ht="62.5" thickTop="1" x14ac:dyDescent="0.35">
      <c r="A4" s="1" t="s">
        <v>20</v>
      </c>
      <c r="B4" s="2" t="s">
        <v>27</v>
      </c>
      <c r="C4" s="39" t="s">
        <v>28</v>
      </c>
      <c r="D4" s="11">
        <v>45017</v>
      </c>
      <c r="E4" s="11">
        <v>45107</v>
      </c>
      <c r="F4" s="39" t="s">
        <v>32</v>
      </c>
      <c r="G4" s="39" t="s">
        <v>33</v>
      </c>
      <c r="H4" s="2"/>
      <c r="I4" s="19"/>
      <c r="J4" s="19">
        <f>53.6+55.2</f>
        <v>108.80000000000001</v>
      </c>
      <c r="K4" s="19">
        <v>788.16</v>
      </c>
      <c r="L4" s="19"/>
      <c r="M4" s="20"/>
      <c r="N4" s="21">
        <f>SUM(I4:M4)</f>
        <v>896.96</v>
      </c>
      <c r="O4" s="22"/>
      <c r="P4" s="20"/>
      <c r="Q4" s="21">
        <f>N4+O4+P4</f>
        <v>896.96</v>
      </c>
    </row>
    <row r="5" spans="1:17" x14ac:dyDescent="0.35">
      <c r="A5" s="7"/>
      <c r="B5" s="6"/>
      <c r="C5" s="9"/>
      <c r="D5" s="12"/>
      <c r="E5" s="12"/>
      <c r="F5" s="9"/>
      <c r="G5" s="8"/>
      <c r="H5" s="8"/>
      <c r="I5" s="23"/>
      <c r="J5" s="23"/>
      <c r="K5" s="23"/>
      <c r="L5" s="23"/>
      <c r="M5" s="24"/>
      <c r="N5" s="25">
        <f t="shared" ref="N5:N16" si="0">SUM(I5:M5)</f>
        <v>0</v>
      </c>
      <c r="O5" s="26"/>
      <c r="P5" s="24"/>
      <c r="Q5" s="25">
        <f>N5+O5+P5</f>
        <v>0</v>
      </c>
    </row>
    <row r="6" spans="1:17" ht="26" x14ac:dyDescent="0.35">
      <c r="A6" s="41" t="s">
        <v>21</v>
      </c>
      <c r="B6" s="47" t="s">
        <v>27</v>
      </c>
      <c r="C6" s="43" t="s">
        <v>29</v>
      </c>
      <c r="D6" s="13">
        <v>45017</v>
      </c>
      <c r="E6" s="13">
        <v>45107</v>
      </c>
      <c r="F6" s="6" t="s">
        <v>19</v>
      </c>
      <c r="G6" s="40" t="s">
        <v>33</v>
      </c>
      <c r="H6" s="6"/>
      <c r="I6" s="27"/>
      <c r="J6" s="27">
        <v>45</v>
      </c>
      <c r="K6" s="27">
        <v>1411.01</v>
      </c>
      <c r="L6" s="27">
        <f>22.5+22.5+12.5</f>
        <v>57.5</v>
      </c>
      <c r="M6" s="28"/>
      <c r="N6" s="29">
        <f t="shared" si="0"/>
        <v>1513.51</v>
      </c>
      <c r="O6" s="30"/>
      <c r="P6" s="28"/>
      <c r="Q6" s="29">
        <f t="shared" ref="Q6:Q16" si="1">N6+O6+P6</f>
        <v>1513.51</v>
      </c>
    </row>
    <row r="7" spans="1:17" x14ac:dyDescent="0.35">
      <c r="A7" s="41"/>
      <c r="B7" s="48"/>
      <c r="C7" s="44"/>
      <c r="D7" s="13"/>
      <c r="E7" s="13"/>
      <c r="F7" s="6"/>
      <c r="G7" s="6"/>
      <c r="H7" s="6"/>
      <c r="I7" s="27"/>
      <c r="J7" s="27"/>
      <c r="K7" s="27"/>
      <c r="L7" s="27"/>
      <c r="M7" s="28"/>
      <c r="N7" s="29">
        <f t="shared" si="0"/>
        <v>0</v>
      </c>
      <c r="O7" s="30"/>
      <c r="P7" s="28"/>
      <c r="Q7" s="29">
        <f t="shared" si="1"/>
        <v>0</v>
      </c>
    </row>
    <row r="8" spans="1:17" ht="51" x14ac:dyDescent="0.35">
      <c r="A8" s="42" t="s">
        <v>22</v>
      </c>
      <c r="B8" s="47" t="s">
        <v>27</v>
      </c>
      <c r="C8" s="45" t="s">
        <v>30</v>
      </c>
      <c r="D8" s="12">
        <v>45017</v>
      </c>
      <c r="E8" s="12">
        <v>45107</v>
      </c>
      <c r="F8" s="9" t="s">
        <v>19</v>
      </c>
      <c r="G8" s="9" t="s">
        <v>33</v>
      </c>
      <c r="H8" s="8"/>
      <c r="I8" s="23"/>
      <c r="J8" s="23">
        <f>16+4.35+2.25</f>
        <v>22.6</v>
      </c>
      <c r="K8" s="23">
        <v>1435.75</v>
      </c>
      <c r="L8" s="23">
        <f>22.5+22.5+10+12.5</f>
        <v>67.5</v>
      </c>
      <c r="M8" s="24"/>
      <c r="N8" s="25">
        <f t="shared" si="0"/>
        <v>1525.85</v>
      </c>
      <c r="O8" s="26"/>
      <c r="P8" s="24"/>
      <c r="Q8" s="25">
        <f t="shared" si="1"/>
        <v>1525.85</v>
      </c>
    </row>
    <row r="9" spans="1:17" x14ac:dyDescent="0.35">
      <c r="A9" s="41"/>
      <c r="B9" s="48"/>
      <c r="C9" s="44"/>
      <c r="D9" s="13"/>
      <c r="E9" s="13"/>
      <c r="F9" s="6"/>
      <c r="G9" s="6"/>
      <c r="H9" s="6"/>
      <c r="I9" s="27"/>
      <c r="J9" s="27"/>
      <c r="K9" s="27"/>
      <c r="L9" s="27"/>
      <c r="M9" s="28"/>
      <c r="N9" s="29">
        <f t="shared" si="0"/>
        <v>0</v>
      </c>
      <c r="O9" s="30"/>
      <c r="P9" s="28"/>
      <c r="Q9" s="29">
        <f t="shared" si="1"/>
        <v>0</v>
      </c>
    </row>
    <row r="10" spans="1:17" ht="38.5" x14ac:dyDescent="0.35">
      <c r="A10" s="41" t="s">
        <v>23</v>
      </c>
      <c r="B10" s="47" t="s">
        <v>27</v>
      </c>
      <c r="C10" s="43" t="s">
        <v>31</v>
      </c>
      <c r="D10" s="13">
        <v>45017</v>
      </c>
      <c r="E10" s="13">
        <v>45107</v>
      </c>
      <c r="F10" s="6" t="s">
        <v>19</v>
      </c>
      <c r="G10" s="40" t="s">
        <v>33</v>
      </c>
      <c r="H10" s="6"/>
      <c r="I10" s="27"/>
      <c r="J10" s="27">
        <f>9.76+3.3+3.3</f>
        <v>16.36</v>
      </c>
      <c r="K10" s="27">
        <v>1423.38</v>
      </c>
      <c r="L10" s="27">
        <f>22.5+22.5+12.5+10</f>
        <v>67.5</v>
      </c>
      <c r="M10" s="28"/>
      <c r="N10" s="29">
        <f t="shared" si="0"/>
        <v>1507.24</v>
      </c>
      <c r="O10" s="30"/>
      <c r="P10" s="28"/>
      <c r="Q10" s="29">
        <f t="shared" si="1"/>
        <v>1507.24</v>
      </c>
    </row>
    <row r="11" spans="1:17" x14ac:dyDescent="0.35">
      <c r="A11" s="41"/>
      <c r="B11" s="48"/>
      <c r="C11" s="44"/>
      <c r="D11" s="13"/>
      <c r="E11" s="13"/>
      <c r="F11" s="6"/>
      <c r="G11" s="6"/>
      <c r="H11" s="6"/>
      <c r="I11" s="27"/>
      <c r="J11" s="27"/>
      <c r="K11" s="27"/>
      <c r="L11" s="27"/>
      <c r="M11" s="28"/>
      <c r="N11" s="29"/>
      <c r="O11" s="30"/>
      <c r="P11" s="28"/>
      <c r="Q11" s="29"/>
    </row>
    <row r="12" spans="1:17" ht="26" x14ac:dyDescent="0.35">
      <c r="A12" s="41" t="s">
        <v>24</v>
      </c>
      <c r="B12" s="47" t="s">
        <v>27</v>
      </c>
      <c r="C12" s="43" t="s">
        <v>29</v>
      </c>
      <c r="D12" s="13">
        <v>45017</v>
      </c>
      <c r="E12" s="13">
        <v>45107</v>
      </c>
      <c r="F12" s="6" t="s">
        <v>19</v>
      </c>
      <c r="G12" s="40" t="s">
        <v>33</v>
      </c>
      <c r="H12" s="6"/>
      <c r="I12" s="27"/>
      <c r="J12" s="27">
        <v>0</v>
      </c>
      <c r="K12" s="27">
        <v>1508.34</v>
      </c>
      <c r="L12" s="27">
        <v>0</v>
      </c>
      <c r="M12" s="28"/>
      <c r="N12" s="29">
        <f t="shared" si="0"/>
        <v>1508.34</v>
      </c>
      <c r="O12" s="30"/>
      <c r="P12" s="28"/>
      <c r="Q12" s="29">
        <f t="shared" si="1"/>
        <v>1508.34</v>
      </c>
    </row>
    <row r="13" spans="1:17" x14ac:dyDescent="0.35">
      <c r="A13" s="41"/>
      <c r="B13" s="48"/>
      <c r="C13" s="44"/>
      <c r="D13" s="13"/>
      <c r="E13" s="13"/>
      <c r="F13" s="6"/>
      <c r="G13" s="6"/>
      <c r="H13" s="6"/>
      <c r="I13" s="27"/>
      <c r="J13" s="27"/>
      <c r="K13" s="27"/>
      <c r="L13" s="27"/>
      <c r="M13" s="28"/>
      <c r="N13" s="29"/>
      <c r="O13" s="30"/>
      <c r="P13" s="28"/>
      <c r="Q13" s="29"/>
    </row>
    <row r="14" spans="1:17" ht="26" x14ac:dyDescent="0.35">
      <c r="A14" s="41" t="s">
        <v>25</v>
      </c>
      <c r="B14" s="47" t="s">
        <v>27</v>
      </c>
      <c r="C14" s="43" t="s">
        <v>29</v>
      </c>
      <c r="D14" s="13">
        <v>45017</v>
      </c>
      <c r="E14" s="13">
        <v>45107</v>
      </c>
      <c r="F14" s="6" t="s">
        <v>19</v>
      </c>
      <c r="G14" s="40" t="s">
        <v>33</v>
      </c>
      <c r="H14" s="6"/>
      <c r="I14" s="27"/>
      <c r="J14" s="27">
        <v>0</v>
      </c>
      <c r="K14" s="27">
        <v>788.16</v>
      </c>
      <c r="L14" s="27">
        <v>0</v>
      </c>
      <c r="M14" s="28">
        <v>0</v>
      </c>
      <c r="N14" s="29">
        <f t="shared" si="0"/>
        <v>788.16</v>
      </c>
      <c r="O14" s="30"/>
      <c r="P14" s="28"/>
      <c r="Q14" s="29">
        <f t="shared" si="1"/>
        <v>788.16</v>
      </c>
    </row>
    <row r="15" spans="1:17" x14ac:dyDescent="0.35">
      <c r="A15" s="41"/>
      <c r="B15" s="48"/>
      <c r="C15" s="44"/>
      <c r="D15" s="13"/>
      <c r="E15" s="13"/>
      <c r="F15" s="6"/>
      <c r="G15" s="6"/>
      <c r="H15" s="6"/>
      <c r="I15" s="27"/>
      <c r="J15" s="27"/>
      <c r="K15" s="27"/>
      <c r="L15" s="27"/>
      <c r="M15" s="28"/>
      <c r="N15" s="29"/>
      <c r="O15" s="30"/>
      <c r="P15" s="28"/>
      <c r="Q15" s="29"/>
    </row>
    <row r="16" spans="1:17" ht="26" x14ac:dyDescent="0.35">
      <c r="A16" s="5" t="s">
        <v>26</v>
      </c>
      <c r="B16" s="46" t="s">
        <v>27</v>
      </c>
      <c r="C16" s="40" t="s">
        <v>29</v>
      </c>
      <c r="D16" s="13">
        <v>45017</v>
      </c>
      <c r="E16" s="13">
        <v>45107</v>
      </c>
      <c r="F16" s="6" t="s">
        <v>19</v>
      </c>
      <c r="G16" s="40" t="s">
        <v>33</v>
      </c>
      <c r="H16" s="6"/>
      <c r="I16" s="27"/>
      <c r="J16" s="27">
        <v>0</v>
      </c>
      <c r="K16" s="27">
        <v>1485.47</v>
      </c>
      <c r="L16" s="27"/>
      <c r="M16" s="28"/>
      <c r="N16" s="29">
        <f t="shared" si="0"/>
        <v>1485.47</v>
      </c>
      <c r="O16" s="30"/>
      <c r="P16" s="28"/>
      <c r="Q16" s="29">
        <f t="shared" si="1"/>
        <v>1485.47</v>
      </c>
    </row>
    <row r="17" spans="1:17" ht="16" thickBot="1" x14ac:dyDescent="0.4">
      <c r="A17" s="32"/>
      <c r="B17" s="33"/>
      <c r="C17" s="33"/>
      <c r="D17" s="34"/>
      <c r="E17" s="34"/>
      <c r="F17" s="33"/>
      <c r="G17" s="33"/>
      <c r="H17" s="33"/>
      <c r="I17" s="35"/>
      <c r="J17" s="35"/>
      <c r="K17" s="35"/>
      <c r="L17" s="35"/>
      <c r="M17" s="36"/>
      <c r="N17" s="37"/>
      <c r="O17" s="38"/>
      <c r="P17" s="36"/>
      <c r="Q17" s="37"/>
    </row>
  </sheetData>
  <mergeCells count="2">
    <mergeCell ref="A1:Q1"/>
    <mergeCell ref="A2:Q2"/>
  </mergeCells>
  <printOptions horizontalCentered="1"/>
  <pageMargins left="0.11811023622047245" right="0.11811023622047245" top="0.35433070866141736" bottom="0.35433070866141736" header="0.31496062992125984" footer="0.31496062992125984"/>
  <pageSetup paperSize="5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Legal Aid Ontario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Hassan Hassan</dc:creator>
  <cp:lastModifiedBy>Diane Gagné</cp:lastModifiedBy>
  <cp:lastPrinted>2023-10-24T14:53:08Z</cp:lastPrinted>
  <dcterms:created xsi:type="dcterms:W3CDTF">2023-09-19T17:24:50Z</dcterms:created>
  <dcterms:modified xsi:type="dcterms:W3CDTF">2023-11-30T20:08:17Z</dcterms:modified>
</cp:coreProperties>
</file>