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hare\Proactive Disclosure\NEW PUBLIC PROACTIVE DISCLOSURE\VP 2023 - 2024\Q1 2023-24 April 1 - June 30-2023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K11" i="1" l="1"/>
  <c r="L11" i="1" l="1"/>
  <c r="J5" i="1" l="1"/>
  <c r="I5" i="1"/>
  <c r="L5" i="1" l="1"/>
  <c r="K5" i="1"/>
  <c r="N5" i="1" s="1"/>
  <c r="Q5" i="1" s="1"/>
  <c r="N14" i="1"/>
  <c r="Q14" i="1" s="1"/>
  <c r="J11" i="1" l="1"/>
  <c r="I11" i="1"/>
  <c r="N11" i="1" l="1"/>
  <c r="Q11" i="1" s="1"/>
  <c r="J8" i="1" l="1"/>
  <c r="N8" i="1" l="1"/>
  <c r="Q8" i="1" s="1"/>
</calcChain>
</file>

<file path=xl/sharedStrings.xml><?xml version="1.0" encoding="utf-8"?>
<sst xmlns="http://schemas.openxmlformats.org/spreadsheetml/2006/main" count="39" uniqueCount="37">
  <si>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</si>
  <si>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</si>
  <si>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</si>
  <si>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</si>
  <si>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</si>
  <si>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</si>
  <si>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</si>
  <si>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</si>
  <si>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</si>
  <si>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</si>
  <si>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</si>
  <si>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</si>
  <si>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</si>
  <si>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</si>
  <si>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</si>
  <si>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</si>
  <si>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</si>
  <si>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Legal Aid Ontario</t>
  </si>
  <si>
    <t>Annik Wills</t>
  </si>
  <si>
    <t>Toronto</t>
  </si>
  <si>
    <t>CEO, VPs</t>
  </si>
  <si>
    <t>Randall Ellsworth</t>
  </si>
  <si>
    <t>VP, Regions</t>
  </si>
  <si>
    <t xml:space="preserve">Claimed Mileage (141km) and parking for Central District Planning Day (141 km) (OOP Exp). </t>
  </si>
  <si>
    <t xml:space="preserve">VP, Operations </t>
  </si>
  <si>
    <t>Travelled to Toronto for monthly meetings (MC Exp).</t>
  </si>
  <si>
    <t>Central District Staff</t>
  </si>
  <si>
    <t>Aileen Page</t>
  </si>
  <si>
    <t>VP, Strategic &amp; Public Affairs</t>
  </si>
  <si>
    <t xml:space="preserve">Criminal Justice Symposium </t>
  </si>
  <si>
    <t>VP</t>
  </si>
  <si>
    <t>Alberta, Halifax</t>
  </si>
  <si>
    <t>VPs Expense Reporting for Q1 - April 1 to June 30, 2023</t>
  </si>
  <si>
    <t>Rod Strain</t>
  </si>
  <si>
    <t>Bought lunch for CLSD team for planning day June 14, 2023 (MC Exp).</t>
  </si>
  <si>
    <t>VP, Clinic Law Services Division</t>
  </si>
  <si>
    <t>CLSD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</si>
</sst>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-1009]d/mmm/yy;@"/>
    <numFmt numFmtId="165" formatCode="yyyy/mm/dd;@"/>
  </numFmts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5" xfId="0" applyBorder="1"/>
    <xf numFmtId="0" fontId="1" fillId="0" borderId="16" xfId="0" applyFont="1" applyBorder="1" applyAlignment="1">
      <alignment horizontal="center" wrapText="1"/>
    </xf>
    <xf numFmtId="0" fontId="0" fillId="0" borderId="19" xfId="0" applyBorder="1"/>
    <xf numFmtId="0" fontId="1" fillId="0" borderId="2" xfId="0" applyFont="1" applyBorder="1" applyAlignment="1">
      <alignment horizontal="center" wrapText="1"/>
    </xf>
    <xf numFmtId="0" fontId="1" fillId="0" borderId="22" xfId="0" applyFont="1" applyBorder="1"/>
    <xf numFmtId="0" fontId="3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13" xfId="0" applyFont="1" applyBorder="1"/>
    <xf numFmtId="0" fontId="4" fillId="0" borderId="8" xfId="0" applyFont="1" applyBorder="1" applyAlignment="1">
      <alignment vertical="center" wrapText="1"/>
    </xf>
    <xf numFmtId="164" fontId="5" fillId="0" borderId="8" xfId="0" applyNumberFormat="1" applyFont="1" applyBorder="1"/>
    <xf numFmtId="164" fontId="0" fillId="0" borderId="10" xfId="0" applyNumberFormat="1" applyBorder="1"/>
    <xf numFmtId="0" fontId="3" fillId="0" borderId="8" xfId="0" applyFont="1" applyBorder="1"/>
    <xf numFmtId="0" fontId="3" fillId="0" borderId="7" xfId="0" applyFont="1" applyBorder="1"/>
    <xf numFmtId="0" fontId="3" fillId="0" borderId="14" xfId="0" applyFont="1" applyBorder="1" applyAlignment="1">
      <alignment wrapText="1"/>
    </xf>
    <xf numFmtId="0" fontId="7" fillId="0" borderId="8" xfId="0" applyFont="1" applyBorder="1" applyAlignment="1">
      <alignment wrapText="1"/>
    </xf>
    <xf numFmtId="44" fontId="3" fillId="0" borderId="20" xfId="1" applyFont="1" applyBorder="1"/>
    <xf numFmtId="44" fontId="3" fillId="0" borderId="21" xfId="1" applyFont="1" applyBorder="1"/>
    <xf numFmtId="0" fontId="5" fillId="0" borderId="8" xfId="0" applyFont="1" applyBorder="1" applyAlignment="1">
      <alignment wrapText="1"/>
    </xf>
    <xf numFmtId="44" fontId="5" fillId="0" borderId="6" xfId="1" applyFont="1" applyBorder="1"/>
    <xf numFmtId="44" fontId="5" fillId="0" borderId="8" xfId="1" applyFont="1" applyBorder="1"/>
    <xf numFmtId="44" fontId="5" fillId="0" borderId="13" xfId="1" applyFont="1" applyBorder="1"/>
    <xf numFmtId="44" fontId="5" fillId="0" borderId="17" xfId="1" applyFont="1" applyBorder="1"/>
    <xf numFmtId="44" fontId="5" fillId="0" borderId="14" xfId="1" applyFont="1" applyBorder="1"/>
    <xf numFmtId="44" fontId="5" fillId="0" borderId="18" xfId="1" applyFont="1" applyBorder="1"/>
    <xf numFmtId="165" fontId="5" fillId="0" borderId="17" xfId="0" applyNumberFormat="1" applyFont="1" applyBorder="1"/>
    <xf numFmtId="165" fontId="5" fillId="0" borderId="8" xfId="0" applyNumberFormat="1" applyFont="1" applyBorder="1"/>
    <xf numFmtId="165" fontId="5" fillId="0" borderId="18" xfId="0" applyNumberFormat="1" applyFont="1" applyBorder="1"/>
    <xf numFmtId="0" fontId="5" fillId="0" borderId="24" xfId="0" applyFont="1" applyBorder="1"/>
    <xf numFmtId="0" fontId="5" fillId="0" borderId="25" xfId="0" applyFont="1" applyBorder="1"/>
    <xf numFmtId="0" fontId="4" fillId="0" borderId="26" xfId="0" applyFont="1" applyBorder="1" applyAlignment="1">
      <alignment vertical="center" wrapText="1"/>
    </xf>
    <xf numFmtId="164" fontId="5" fillId="0" borderId="25" xfId="0" applyNumberFormat="1" applyFont="1" applyBorder="1"/>
    <xf numFmtId="164" fontId="5" fillId="0" borderId="27" xfId="0" applyNumberFormat="1" applyFont="1" applyBorder="1"/>
    <xf numFmtId="44" fontId="5" fillId="0" borderId="25" xfId="1" applyFont="1" applyBorder="1"/>
    <xf numFmtId="44" fontId="5" fillId="0" borderId="26" xfId="1" applyFont="1" applyBorder="1"/>
    <xf numFmtId="44" fontId="3" fillId="0" borderId="23" xfId="1" applyFont="1" applyBorder="1"/>
    <xf numFmtId="44" fontId="5" fillId="0" borderId="27" xfId="1" applyFont="1" applyBorder="1"/>
    <xf numFmtId="0" fontId="3" fillId="0" borderId="24" xfId="0" applyFont="1" applyBorder="1"/>
    <xf numFmtId="0" fontId="3" fillId="0" borderId="25" xfId="0" applyFont="1" applyBorder="1"/>
    <xf numFmtId="0" fontId="4" fillId="0" borderId="25" xfId="0" applyFont="1" applyBorder="1" applyAlignment="1">
      <alignment vertical="center" wrapText="1"/>
    </xf>
    <xf numFmtId="165" fontId="5" fillId="0" borderId="27" xfId="0" applyNumberFormat="1" applyFont="1" applyBorder="1"/>
    <xf numFmtId="165" fontId="5" fillId="0" borderId="25" xfId="0" applyNumberFormat="1" applyFont="1" applyBorder="1"/>
    <xf numFmtId="0" fontId="5" fillId="0" borderId="25" xfId="0" applyFont="1" applyBorder="1" applyAlignment="1">
      <alignment wrapText="1"/>
    </xf>
    <xf numFmtId="0" fontId="3" fillId="0" borderId="14" xfId="0" applyFont="1" applyBorder="1"/>
    <xf numFmtId="0" fontId="4" fillId="0" borderId="14" xfId="0" applyFont="1" applyBorder="1" applyAlignment="1">
      <alignment vertical="center" wrapText="1"/>
    </xf>
    <xf numFmtId="44" fontId="5" fillId="0" borderId="8" xfId="1" applyFont="1" applyFill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44" fontId="5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pane ySplit="3" topLeftCell="A4" activePane="bottomLeft" state="frozen"/>
      <selection pane="bottomLeft" activeCell="J21" sqref="J21"/>
    </sheetView>
  </sheetViews>
  <sheetFormatPr defaultRowHeight="15" x14ac:dyDescent="0.2"/>
  <cols>
    <col min="1" max="1" width="15.88671875" customWidth="1"/>
    <col min="2" max="2" width="13.5546875" customWidth="1"/>
    <col min="3" max="3" width="17.88671875" customWidth="1"/>
    <col min="4" max="4" width="8.6640625" customWidth="1"/>
    <col min="5" max="5" width="8.5546875" bestFit="1" customWidth="1"/>
    <col min="6" max="6" width="12" customWidth="1"/>
    <col min="7" max="7" width="9.5546875" customWidth="1"/>
    <col min="8" max="8" width="10" customWidth="1"/>
    <col min="9" max="9" width="9" customWidth="1"/>
    <col min="10" max="10" width="15.88671875" customWidth="1"/>
    <col min="11" max="11" width="15.21875" customWidth="1"/>
    <col min="12" max="12" width="8.109375" customWidth="1"/>
    <col min="13" max="13" width="11.6640625" customWidth="1"/>
    <col min="14" max="14" width="11.33203125" customWidth="1"/>
    <col min="15" max="15" width="10.21875" customWidth="1"/>
    <col min="16" max="16" width="9.88671875" customWidth="1"/>
    <col min="17" max="17" width="9.44140625" bestFit="1" customWidth="1"/>
  </cols>
  <sheetData>
    <row r="1" spans="1:17" ht="18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8.75" thickBot="1" x14ac:dyDescent="0.3">
      <c r="A2" s="55" t="s">
        <v>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32.25" thickBot="1" x14ac:dyDescent="0.3">
      <c r="A3" s="4" t="s">
        <v>0</v>
      </c>
      <c r="B3" s="6" t="s">
        <v>1</v>
      </c>
      <c r="C3" s="5" t="s">
        <v>2</v>
      </c>
      <c r="D3" s="8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6" t="s">
        <v>12</v>
      </c>
      <c r="N3" s="10" t="s">
        <v>13</v>
      </c>
      <c r="O3" s="8" t="s">
        <v>14</v>
      </c>
      <c r="P3" s="6" t="s">
        <v>15</v>
      </c>
      <c r="Q3" s="10" t="s">
        <v>16</v>
      </c>
    </row>
    <row r="4" spans="1:17" ht="15.75" thickTop="1" x14ac:dyDescent="0.2">
      <c r="A4" s="12"/>
      <c r="B4" s="16"/>
      <c r="C4" s="17"/>
      <c r="D4" s="33"/>
      <c r="E4" s="34"/>
      <c r="F4" s="13"/>
      <c r="G4" s="13"/>
      <c r="H4" s="13"/>
      <c r="I4" s="27"/>
      <c r="J4" s="27"/>
      <c r="K4" s="27"/>
      <c r="L4" s="28"/>
      <c r="M4" s="29"/>
      <c r="N4" s="24"/>
      <c r="O4" s="30"/>
      <c r="P4" s="29"/>
      <c r="Q4" s="24"/>
    </row>
    <row r="5" spans="1:17" ht="38.25" x14ac:dyDescent="0.2">
      <c r="A5" s="21" t="s">
        <v>18</v>
      </c>
      <c r="B5" s="51" t="s">
        <v>24</v>
      </c>
      <c r="C5" s="52" t="s">
        <v>25</v>
      </c>
      <c r="D5" s="34">
        <v>45017</v>
      </c>
      <c r="E5" s="34">
        <v>45107</v>
      </c>
      <c r="F5" s="15" t="s">
        <v>19</v>
      </c>
      <c r="G5" s="15" t="s">
        <v>20</v>
      </c>
      <c r="H5" s="15"/>
      <c r="I5" s="28">
        <f>503.13+295.54</f>
        <v>798.67000000000007</v>
      </c>
      <c r="J5" s="28">
        <f>464.43+72+37.9+35.71+18+2+17.83+72</f>
        <v>719.87000000000012</v>
      </c>
      <c r="K5" s="28">
        <f>772.11+1244.93+524.64+524.64</f>
        <v>3066.3199999999997</v>
      </c>
      <c r="L5" s="28">
        <f>220.13+221.59+22.5</f>
        <v>464.22</v>
      </c>
      <c r="M5" s="31"/>
      <c r="N5" s="25">
        <f t="shared" ref="N5" si="0">SUM(I5:M5)</f>
        <v>5049.08</v>
      </c>
      <c r="O5" s="32"/>
      <c r="P5" s="31">
        <v>835.51</v>
      </c>
      <c r="Q5" s="25">
        <f>N5+O5+P5</f>
        <v>5884.59</v>
      </c>
    </row>
    <row r="6" spans="1:17" x14ac:dyDescent="0.2">
      <c r="A6" s="21"/>
      <c r="B6" s="51"/>
      <c r="C6" s="52"/>
      <c r="D6" s="34"/>
      <c r="E6" s="35"/>
      <c r="F6" s="15"/>
      <c r="G6" s="15"/>
      <c r="H6" s="15"/>
      <c r="I6" s="28"/>
      <c r="J6" s="28"/>
      <c r="K6" s="28"/>
      <c r="L6" s="28"/>
      <c r="M6" s="31"/>
      <c r="N6" s="25"/>
      <c r="O6" s="32"/>
      <c r="P6" s="31"/>
      <c r="Q6" s="25"/>
    </row>
    <row r="7" spans="1:17" x14ac:dyDescent="0.2">
      <c r="A7" s="36"/>
      <c r="B7" s="37"/>
      <c r="C7" s="38"/>
      <c r="D7" s="39"/>
      <c r="E7" s="40"/>
      <c r="F7" s="37"/>
      <c r="G7" s="37"/>
      <c r="H7" s="37"/>
      <c r="I7" s="41"/>
      <c r="J7" s="41"/>
      <c r="K7" s="41"/>
      <c r="L7" s="41"/>
      <c r="M7" s="42"/>
      <c r="N7" s="43"/>
      <c r="O7" s="44"/>
      <c r="P7" s="42"/>
      <c r="Q7" s="43"/>
    </row>
    <row r="8" spans="1:17" ht="51" x14ac:dyDescent="0.2">
      <c r="A8" s="21" t="s">
        <v>21</v>
      </c>
      <c r="B8" s="20" t="s">
        <v>22</v>
      </c>
      <c r="C8" s="17" t="s">
        <v>23</v>
      </c>
      <c r="D8" s="35">
        <v>45017</v>
      </c>
      <c r="E8" s="34">
        <v>45107</v>
      </c>
      <c r="F8" s="26" t="s">
        <v>26</v>
      </c>
      <c r="G8" s="26" t="s">
        <v>30</v>
      </c>
      <c r="H8" s="15"/>
      <c r="I8" s="28"/>
      <c r="J8" s="28">
        <f>56.4+12</f>
        <v>68.400000000000006</v>
      </c>
      <c r="K8" s="28"/>
      <c r="L8" s="28"/>
      <c r="M8" s="31"/>
      <c r="N8" s="25">
        <f t="shared" ref="N8:N14" si="1">SUM(I8:M8)</f>
        <v>68.400000000000006</v>
      </c>
      <c r="O8" s="32"/>
      <c r="P8" s="31"/>
      <c r="Q8" s="25">
        <f t="shared" ref="Q8:Q14" si="2">N8+O8+P8</f>
        <v>68.400000000000006</v>
      </c>
    </row>
    <row r="9" spans="1:17" x14ac:dyDescent="0.2">
      <c r="A9" s="45"/>
      <c r="B9" s="46"/>
      <c r="C9" s="47"/>
      <c r="D9" s="48"/>
      <c r="E9" s="49"/>
      <c r="F9" s="50"/>
      <c r="G9" s="50"/>
      <c r="H9" s="37"/>
      <c r="I9" s="41"/>
      <c r="J9" s="41"/>
      <c r="K9" s="41"/>
      <c r="L9" s="41"/>
      <c r="M9" s="42"/>
      <c r="N9" s="43"/>
      <c r="O9" s="44"/>
      <c r="P9" s="42"/>
      <c r="Q9" s="43"/>
    </row>
    <row r="10" spans="1:17" x14ac:dyDescent="0.2">
      <c r="A10" s="14"/>
      <c r="B10" s="15"/>
      <c r="C10" s="17"/>
      <c r="D10" s="18"/>
      <c r="E10" s="18"/>
      <c r="F10" s="15"/>
      <c r="G10" s="15"/>
      <c r="H10" s="15"/>
      <c r="I10" s="28"/>
      <c r="J10" s="28"/>
      <c r="K10" s="28"/>
      <c r="L10" s="28"/>
      <c r="M10" s="31"/>
      <c r="N10" s="25"/>
      <c r="O10" s="32"/>
      <c r="P10" s="31"/>
      <c r="Q10" s="25"/>
    </row>
    <row r="11" spans="1:17" ht="25.5" x14ac:dyDescent="0.2">
      <c r="A11" s="21" t="s">
        <v>27</v>
      </c>
      <c r="B11" s="22" t="s">
        <v>28</v>
      </c>
      <c r="C11" s="23" t="s">
        <v>29</v>
      </c>
      <c r="D11" s="35">
        <v>45017</v>
      </c>
      <c r="E11" s="34">
        <v>45107</v>
      </c>
      <c r="F11" s="15" t="s">
        <v>31</v>
      </c>
      <c r="G11" s="15" t="s">
        <v>30</v>
      </c>
      <c r="H11" s="15"/>
      <c r="I11" s="28">
        <f>608.09+570.39+728.7+47.46+47.46</f>
        <v>2002.1000000000001</v>
      </c>
      <c r="J11" s="28">
        <f>31+27+23.75+84+20.75+36+63.25+85+85+70+73.44+115</f>
        <v>714.19</v>
      </c>
      <c r="K11" s="28">
        <f>362.76+700.29+1321.31-49.72</f>
        <v>2334.64</v>
      </c>
      <c r="L11" s="53">
        <f>22.5+22.5+12.5</f>
        <v>57.5</v>
      </c>
      <c r="M11" s="31"/>
      <c r="N11" s="25">
        <f t="shared" si="1"/>
        <v>5108.43</v>
      </c>
      <c r="O11" s="32"/>
      <c r="P11" s="31">
        <f>53.95+11.98+577.5+566.93</f>
        <v>1210.3600000000001</v>
      </c>
      <c r="Q11" s="25">
        <f t="shared" si="2"/>
        <v>6318.7900000000009</v>
      </c>
    </row>
    <row r="12" spans="1:17" x14ac:dyDescent="0.2">
      <c r="A12" s="36"/>
      <c r="B12" s="37"/>
      <c r="C12" s="47"/>
      <c r="D12" s="39"/>
      <c r="E12" s="39"/>
      <c r="F12" s="37"/>
      <c r="G12" s="37"/>
      <c r="H12" s="37"/>
      <c r="I12" s="41"/>
      <c r="J12" s="41"/>
      <c r="K12" s="41"/>
      <c r="L12" s="41"/>
      <c r="M12" s="42"/>
      <c r="N12" s="43"/>
      <c r="O12" s="44"/>
      <c r="P12" s="42"/>
      <c r="Q12" s="43"/>
    </row>
    <row r="13" spans="1:17" x14ac:dyDescent="0.2">
      <c r="A13" s="14"/>
      <c r="B13" s="15"/>
      <c r="C13" s="17"/>
      <c r="D13" s="18"/>
      <c r="E13" s="18"/>
      <c r="F13" s="15"/>
      <c r="G13" s="15"/>
      <c r="H13" s="15"/>
      <c r="I13" s="28"/>
      <c r="J13" s="28"/>
      <c r="K13" s="28"/>
      <c r="L13" s="28"/>
      <c r="M13" s="31"/>
      <c r="N13" s="25"/>
      <c r="O13" s="32"/>
      <c r="P13" s="31"/>
      <c r="Q13" s="25"/>
    </row>
    <row r="14" spans="1:17" ht="36" x14ac:dyDescent="0.2">
      <c r="A14" s="21" t="s">
        <v>33</v>
      </c>
      <c r="B14" s="22" t="s">
        <v>35</v>
      </c>
      <c r="C14" s="23" t="s">
        <v>34</v>
      </c>
      <c r="D14" s="35">
        <v>45017</v>
      </c>
      <c r="E14" s="34">
        <v>45107</v>
      </c>
      <c r="F14" s="15" t="s">
        <v>19</v>
      </c>
      <c r="G14" s="15" t="s">
        <v>36</v>
      </c>
      <c r="H14" s="15"/>
      <c r="I14" s="28"/>
      <c r="J14" s="28"/>
      <c r="K14" s="28"/>
      <c r="L14" s="28">
        <v>130.24</v>
      </c>
      <c r="M14" s="31"/>
      <c r="N14" s="25">
        <f t="shared" si="1"/>
        <v>130.24</v>
      </c>
      <c r="O14" s="32"/>
      <c r="P14" s="31"/>
      <c r="Q14" s="25">
        <f t="shared" si="2"/>
        <v>130.24</v>
      </c>
    </row>
    <row r="15" spans="1:17" x14ac:dyDescent="0.2">
      <c r="A15" s="14"/>
      <c r="B15" s="15"/>
      <c r="C15" s="15"/>
      <c r="D15" s="18"/>
      <c r="E15" s="18"/>
      <c r="F15" s="15"/>
      <c r="G15" s="15"/>
      <c r="H15" s="15"/>
      <c r="I15" s="28"/>
      <c r="J15" s="28"/>
      <c r="K15" s="28"/>
      <c r="L15" s="28"/>
      <c r="M15" s="31"/>
      <c r="N15" s="25"/>
      <c r="O15" s="32"/>
      <c r="P15" s="31"/>
      <c r="Q15" s="25"/>
    </row>
    <row r="16" spans="1:17" ht="16.5" thickBot="1" x14ac:dyDescent="0.3">
      <c r="A16" s="2"/>
      <c r="B16" s="3"/>
      <c r="C16" s="3"/>
      <c r="D16" s="19"/>
      <c r="E16" s="19"/>
      <c r="F16" s="3"/>
      <c r="G16" s="3"/>
      <c r="H16" s="3"/>
      <c r="I16" s="3"/>
      <c r="J16" s="3"/>
      <c r="K16" s="3"/>
      <c r="L16" s="3"/>
      <c r="M16" s="7"/>
      <c r="N16" s="11"/>
      <c r="O16" s="9"/>
      <c r="P16" s="7"/>
      <c r="Q16" s="11"/>
    </row>
    <row r="17" spans="1:17" ht="15.75" thickTop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21" spans="1:17" x14ac:dyDescent="0.2">
      <c r="P21" s="56"/>
    </row>
  </sheetData>
  <mergeCells count="2">
    <mergeCell ref="A1:Q1"/>
    <mergeCell ref="A2:Q2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Kurt Christian</cp:lastModifiedBy>
  <cp:lastPrinted>2023-10-24T14:50:55Z</cp:lastPrinted>
  <dcterms:created xsi:type="dcterms:W3CDTF">2023-09-19T17:24:50Z</dcterms:created>
  <dcterms:modified xsi:type="dcterms:W3CDTF">2023-10-26T15:05:29Z</dcterms:modified>
</cp:coreProperties>
</file>