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RANSLATION\DOCUMENTS TO BE TRANSLATED\Transparency\Proactive disclosure\2023-2024\Q1\CEO and Chair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8" i="1" l="1"/>
  <c r="P5" i="1" l="1"/>
  <c r="I5" i="1"/>
  <c r="J8" i="1" l="1"/>
  <c r="L8" i="1"/>
  <c r="K5" i="1" l="1"/>
  <c r="J5" i="1"/>
  <c r="N10" i="1" l="1"/>
  <c r="Q10" i="1" s="1"/>
  <c r="N9" i="1"/>
  <c r="Q9" i="1" s="1"/>
  <c r="N8" i="1"/>
  <c r="Q8" i="1" s="1"/>
  <c r="N7" i="1"/>
  <c r="Q7" i="1" s="1"/>
  <c r="N6" i="1"/>
  <c r="Q6" i="1" s="1"/>
  <c r="N5" i="1"/>
  <c r="Q5" i="1" s="1"/>
  <c r="N4" i="1"/>
  <c r="Q4" i="1" s="1"/>
</calcChain>
</file>

<file path=xl/sharedStrings.xml><?xml version="1.0" encoding="utf-8"?>
<sst xmlns="http://schemas.openxmlformats.org/spreadsheetml/2006/main" count="29" uniqueCount="29">
  <si>
    <t>Destination</t>
  </si>
  <si>
    <t>Incidentals</t>
  </si>
  <si>
    <t>TOTAL</t>
  </si>
  <si>
    <t>David Field</t>
  </si>
  <si>
    <t>Halifax, Edmonton, Boston</t>
  </si>
  <si>
    <t>Steve Pengelly</t>
  </si>
  <si>
    <t>Toronto, Kingston</t>
  </si>
  <si>
    <t>AIDE JURIDIQUE ONTARIO</t>
  </si>
  <si>
    <t>Nom</t>
  </si>
  <si>
    <t>Poste</t>
  </si>
  <si>
    <t>Objet</t>
  </si>
  <si>
    <t>Date du début</t>
  </si>
  <si>
    <t>Date de la fin</t>
  </si>
  <si>
    <t>Participants</t>
  </si>
  <si>
    <t>Autres participants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</si>
  <si>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</si>
  <si>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</si>
  <si>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</si>
  <si>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</si>
  <si>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</si>
  <si>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</si>
  <si>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</si>
  <si>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Retraite du conseil, rencontre avec le ministre</t>
  </si>
  <si>
    <t>Rencontre,
Conférence de l'ARAJ</t>
  </si>
  <si>
    <t>Membres du
conseil</t>
  </si>
  <si>
    <t>Minisre</t>
  </si>
  <si>
    <t>Relevé des dépenses du 1er trimestre - 1er avril au 3 juin 2023 - du PDG et du président du conseil d'administration</t>
  </si>
  <si>
    <t>PDG</t>
  </si>
  <si>
    <t>Président  du
 conseil
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</si>
</sst>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yyyy/mm/dd;@"/>
    <numFmt numFmtId="165" formatCode="[$-C0C]d\ mmm\ yyyy;@"/>
    <numFmt numFmtId="166" formatCode="#,##0.00\ [$$-C0C]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wrapText="1"/>
    </xf>
    <xf numFmtId="165" fontId="1" fillId="0" borderId="4" xfId="0" applyNumberFormat="1" applyFont="1" applyBorder="1" applyAlignment="1">
      <alignment horizontal="center" wrapText="1"/>
    </xf>
    <xf numFmtId="165" fontId="0" fillId="0" borderId="6" xfId="0" applyNumberFormat="1" applyBorder="1"/>
    <xf numFmtId="165" fontId="4" fillId="0" borderId="25" xfId="0" applyNumberFormat="1" applyFont="1" applyBorder="1"/>
    <xf numFmtId="165" fontId="4" fillId="0" borderId="8" xfId="0" applyNumberFormat="1" applyFont="1" applyBorder="1"/>
    <xf numFmtId="165" fontId="0" fillId="0" borderId="10" xfId="0" applyNumberFormat="1" applyBorder="1"/>
    <xf numFmtId="165" fontId="0" fillId="0" borderId="1" xfId="0" applyNumberFormat="1" applyBorder="1"/>
    <xf numFmtId="165" fontId="0" fillId="0" borderId="0" xfId="0" applyNumberFormat="1"/>
    <xf numFmtId="166" fontId="1" fillId="0" borderId="4" xfId="0" applyNumberFormat="1" applyFont="1" applyBorder="1" applyAlignment="1">
      <alignment horizontal="center" wrapText="1"/>
    </xf>
    <xf numFmtId="166" fontId="1" fillId="0" borderId="12" xfId="0" applyNumberFormat="1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 wrapText="1"/>
    </xf>
    <xf numFmtId="166" fontId="1" fillId="0" borderId="16" xfId="0" applyNumberFormat="1" applyFont="1" applyBorder="1" applyAlignment="1">
      <alignment horizontal="center" wrapText="1"/>
    </xf>
    <xf numFmtId="166" fontId="0" fillId="0" borderId="6" xfId="0" applyNumberFormat="1" applyBorder="1"/>
    <xf numFmtId="166" fontId="0" fillId="0" borderId="13" xfId="0" applyNumberFormat="1" applyBorder="1"/>
    <xf numFmtId="166" fontId="1" fillId="0" borderId="20" xfId="0" applyNumberFormat="1" applyFont="1" applyBorder="1"/>
    <xf numFmtId="166" fontId="0" fillId="0" borderId="17" xfId="0" applyNumberFormat="1" applyBorder="1"/>
    <xf numFmtId="166" fontId="4" fillId="0" borderId="25" xfId="1" applyNumberFormat="1" applyFont="1" applyBorder="1"/>
    <xf numFmtId="166" fontId="4" fillId="0" borderId="26" xfId="1" applyNumberFormat="1" applyFont="1" applyBorder="1"/>
    <xf numFmtId="166" fontId="5" fillId="0" borderId="23" xfId="1" applyNumberFormat="1" applyFont="1" applyBorder="1"/>
    <xf numFmtId="166" fontId="4" fillId="0" borderId="27" xfId="1" applyNumberFormat="1" applyFont="1" applyBorder="1"/>
    <xf numFmtId="166" fontId="4" fillId="0" borderId="8" xfId="1" applyNumberFormat="1" applyFont="1" applyBorder="1"/>
    <xf numFmtId="166" fontId="4" fillId="0" borderId="14" xfId="1" applyNumberFormat="1" applyFont="1" applyBorder="1"/>
    <xf numFmtId="166" fontId="5" fillId="0" borderId="21" xfId="1" applyNumberFormat="1" applyFont="1" applyBorder="1"/>
    <xf numFmtId="166" fontId="4" fillId="0" borderId="18" xfId="1" applyNumberFormat="1" applyFont="1" applyBorder="1"/>
    <xf numFmtId="166" fontId="0" fillId="0" borderId="10" xfId="0" applyNumberFormat="1" applyBorder="1"/>
    <xf numFmtId="166" fontId="0" fillId="0" borderId="15" xfId="0" applyNumberFormat="1" applyBorder="1"/>
    <xf numFmtId="166" fontId="1" fillId="0" borderId="22" xfId="0" applyNumberFormat="1" applyFont="1" applyBorder="1"/>
    <xf numFmtId="166" fontId="0" fillId="0" borderId="19" xfId="0" applyNumberFormat="1" applyBorder="1"/>
    <xf numFmtId="166" fontId="0" fillId="0" borderId="1" xfId="0" applyNumberFormat="1" applyBorder="1"/>
    <xf numFmtId="166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D13" sqref="D13"/>
    </sheetView>
  </sheetViews>
  <sheetFormatPr defaultRowHeight="15.5" x14ac:dyDescent="0.35"/>
  <cols>
    <col min="1" max="1" width="15.3046875" customWidth="1"/>
    <col min="2" max="2" width="12.23046875" customWidth="1"/>
    <col min="3" max="3" width="17.15234375" customWidth="1"/>
    <col min="4" max="4" width="8.3828125" style="19" bestFit="1" customWidth="1"/>
    <col min="5" max="5" width="8.84375" style="19" bestFit="1" customWidth="1"/>
    <col min="6" max="6" width="11.53515625" customWidth="1"/>
    <col min="7" max="7" width="11.3828125" customWidth="1"/>
    <col min="8" max="8" width="12.07421875" customWidth="1"/>
    <col min="9" max="9" width="8.84375" style="41" customWidth="1"/>
    <col min="10" max="10" width="14.15234375" style="41" customWidth="1"/>
    <col min="11" max="11" width="15.23046875" style="41" customWidth="1"/>
    <col min="12" max="12" width="9.23046875" style="41"/>
    <col min="13" max="13" width="10.69140625" style="41" customWidth="1"/>
    <col min="14" max="14" width="12.69140625" style="41" customWidth="1"/>
    <col min="15" max="15" width="10.23046875" style="41" customWidth="1"/>
    <col min="16" max="16" width="9.84375" style="41" customWidth="1"/>
    <col min="17" max="17" width="9.23046875" style="41"/>
  </cols>
  <sheetData>
    <row r="1" spans="1:17" ht="18" x14ac:dyDescent="0.4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8.5" thickBot="1" x14ac:dyDescent="0.45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47" thickBot="1" x14ac:dyDescent="0.4">
      <c r="A3" s="6" t="s">
        <v>8</v>
      </c>
      <c r="B3" s="7" t="s">
        <v>9</v>
      </c>
      <c r="C3" s="7" t="s">
        <v>10</v>
      </c>
      <c r="D3" s="13" t="s">
        <v>11</v>
      </c>
      <c r="E3" s="13" t="s">
        <v>12</v>
      </c>
      <c r="F3" s="7" t="s">
        <v>0</v>
      </c>
      <c r="G3" s="7" t="s">
        <v>13</v>
      </c>
      <c r="H3" s="7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1" t="s">
        <v>1</v>
      </c>
      <c r="N3" s="22" t="s">
        <v>19</v>
      </c>
      <c r="O3" s="23" t="s">
        <v>20</v>
      </c>
      <c r="P3" s="21" t="s">
        <v>21</v>
      </c>
      <c r="Q3" s="22" t="s">
        <v>2</v>
      </c>
    </row>
    <row r="4" spans="1:17" ht="16" thickTop="1" x14ac:dyDescent="0.35">
      <c r="A4" s="2"/>
      <c r="B4" s="3"/>
      <c r="C4" s="3"/>
      <c r="D4" s="14"/>
      <c r="E4" s="14"/>
      <c r="F4" s="3"/>
      <c r="G4" s="3"/>
      <c r="H4" s="3"/>
      <c r="I4" s="24"/>
      <c r="J4" s="24"/>
      <c r="K4" s="24"/>
      <c r="L4" s="24"/>
      <c r="M4" s="25"/>
      <c r="N4" s="26">
        <f>SUM(I4:M4)</f>
        <v>0</v>
      </c>
      <c r="O4" s="27"/>
      <c r="P4" s="25"/>
      <c r="Q4" s="26">
        <f>N4+O4+P4</f>
        <v>0</v>
      </c>
    </row>
    <row r="5" spans="1:17" ht="38.5" x14ac:dyDescent="0.35">
      <c r="A5" s="10" t="s">
        <v>3</v>
      </c>
      <c r="B5" s="11" t="s">
        <v>27</v>
      </c>
      <c r="C5" s="12" t="s">
        <v>23</v>
      </c>
      <c r="D5" s="15">
        <v>45017</v>
      </c>
      <c r="E5" s="15">
        <v>45107</v>
      </c>
      <c r="F5" s="12" t="s">
        <v>4</v>
      </c>
      <c r="G5" s="11"/>
      <c r="H5" s="11"/>
      <c r="I5" s="28">
        <f>660.9+570.39+622.56-106.5</f>
        <v>1747.35</v>
      </c>
      <c r="J5" s="28">
        <f>88.68+86.4+71.7+20.64+65.13</f>
        <v>332.55</v>
      </c>
      <c r="K5" s="28">
        <f>362.76+700.29+1329.82</f>
        <v>2392.87</v>
      </c>
      <c r="L5" s="28">
        <f>22.5+22.5+5.25+12.5+22.5</f>
        <v>85.25</v>
      </c>
      <c r="M5" s="29"/>
      <c r="N5" s="30">
        <f t="shared" ref="N5:N10" si="0">SUM(I5:M5)</f>
        <v>4558.0200000000004</v>
      </c>
      <c r="O5" s="31"/>
      <c r="P5" s="29">
        <f>577.5+570.6</f>
        <v>1148.0999999999999</v>
      </c>
      <c r="Q5" s="30">
        <f>N5+O5+P5</f>
        <v>5706.1200000000008</v>
      </c>
    </row>
    <row r="6" spans="1:17" x14ac:dyDescent="0.35">
      <c r="A6" s="8"/>
      <c r="B6" s="9"/>
      <c r="C6" s="9"/>
      <c r="D6" s="16"/>
      <c r="E6" s="16"/>
      <c r="F6" s="9"/>
      <c r="G6" s="9"/>
      <c r="H6" s="9"/>
      <c r="I6" s="32"/>
      <c r="J6" s="32"/>
      <c r="K6" s="32"/>
      <c r="L6" s="32"/>
      <c r="M6" s="33"/>
      <c r="N6" s="34">
        <f t="shared" si="0"/>
        <v>0</v>
      </c>
      <c r="O6" s="35"/>
      <c r="P6" s="33"/>
      <c r="Q6" s="34">
        <f t="shared" ref="Q6:Q10" si="1">N6+O6+P6</f>
        <v>0</v>
      </c>
    </row>
    <row r="7" spans="1:17" x14ac:dyDescent="0.35">
      <c r="A7" s="8"/>
      <c r="B7" s="9"/>
      <c r="C7" s="9"/>
      <c r="D7" s="16"/>
      <c r="E7" s="16"/>
      <c r="F7" s="9"/>
      <c r="G7" s="9"/>
      <c r="H7" s="9"/>
      <c r="I7" s="32"/>
      <c r="J7" s="32"/>
      <c r="K7" s="32"/>
      <c r="L7" s="32"/>
      <c r="M7" s="33"/>
      <c r="N7" s="34">
        <f t="shared" si="0"/>
        <v>0</v>
      </c>
      <c r="O7" s="35"/>
      <c r="P7" s="33"/>
      <c r="Q7" s="34">
        <f t="shared" si="1"/>
        <v>0</v>
      </c>
    </row>
    <row r="8" spans="1:17" ht="38.5" x14ac:dyDescent="0.35">
      <c r="A8" s="10" t="s">
        <v>5</v>
      </c>
      <c r="B8" s="12" t="s">
        <v>28</v>
      </c>
      <c r="C8" s="12" t="s">
        <v>22</v>
      </c>
      <c r="D8" s="15">
        <v>45017</v>
      </c>
      <c r="E8" s="15">
        <v>45107</v>
      </c>
      <c r="F8" s="12" t="s">
        <v>6</v>
      </c>
      <c r="G8" s="12" t="s">
        <v>24</v>
      </c>
      <c r="H8" s="11" t="s">
        <v>25</v>
      </c>
      <c r="I8" s="28"/>
      <c r="J8" s="28">
        <f>456.52+48.73+32+364.99+56.91</f>
        <v>959.15</v>
      </c>
      <c r="K8" s="28">
        <f>862.41+2490.39</f>
        <v>3352.7999999999997</v>
      </c>
      <c r="L8" s="28">
        <f>22.5+22.5+22.5</f>
        <v>67.5</v>
      </c>
      <c r="M8" s="29"/>
      <c r="N8" s="30">
        <f t="shared" si="0"/>
        <v>4379.45</v>
      </c>
      <c r="O8" s="31"/>
      <c r="P8" s="29"/>
      <c r="Q8" s="30">
        <f t="shared" si="1"/>
        <v>4379.45</v>
      </c>
    </row>
    <row r="9" spans="1:17" x14ac:dyDescent="0.35">
      <c r="A9" s="8"/>
      <c r="B9" s="9"/>
      <c r="C9" s="9"/>
      <c r="D9" s="16"/>
      <c r="E9" s="16"/>
      <c r="F9" s="9"/>
      <c r="G9" s="9"/>
      <c r="H9" s="9"/>
      <c r="I9" s="32"/>
      <c r="J9" s="32"/>
      <c r="K9" s="32"/>
      <c r="L9" s="32"/>
      <c r="M9" s="33"/>
      <c r="N9" s="34">
        <f t="shared" si="0"/>
        <v>0</v>
      </c>
      <c r="O9" s="35"/>
      <c r="P9" s="33"/>
      <c r="Q9" s="34">
        <f t="shared" si="1"/>
        <v>0</v>
      </c>
    </row>
    <row r="10" spans="1:17" x14ac:dyDescent="0.35">
      <c r="A10" s="8"/>
      <c r="B10" s="9"/>
      <c r="C10" s="9"/>
      <c r="D10" s="16"/>
      <c r="E10" s="16"/>
      <c r="F10" s="9"/>
      <c r="G10" s="9"/>
      <c r="H10" s="9"/>
      <c r="I10" s="32"/>
      <c r="J10" s="32"/>
      <c r="K10" s="32"/>
      <c r="L10" s="32"/>
      <c r="M10" s="33"/>
      <c r="N10" s="34">
        <f t="shared" si="0"/>
        <v>0</v>
      </c>
      <c r="O10" s="35"/>
      <c r="P10" s="33"/>
      <c r="Q10" s="34">
        <f t="shared" si="1"/>
        <v>0</v>
      </c>
    </row>
    <row r="11" spans="1:17" ht="16" thickBot="1" x14ac:dyDescent="0.4">
      <c r="A11" s="4"/>
      <c r="B11" s="5"/>
      <c r="C11" s="5"/>
      <c r="D11" s="17"/>
      <c r="E11" s="17"/>
      <c r="F11" s="5"/>
      <c r="G11" s="5"/>
      <c r="H11" s="5"/>
      <c r="I11" s="36"/>
      <c r="J11" s="36"/>
      <c r="K11" s="36"/>
      <c r="L11" s="36"/>
      <c r="M11" s="37"/>
      <c r="N11" s="38"/>
      <c r="O11" s="39"/>
      <c r="P11" s="37"/>
      <c r="Q11" s="38"/>
    </row>
    <row r="12" spans="1:17" ht="16" thickTop="1" x14ac:dyDescent="0.35">
      <c r="A12" s="1"/>
      <c r="B12" s="1"/>
      <c r="C12" s="1"/>
      <c r="D12" s="18"/>
      <c r="E12" s="18"/>
      <c r="F12" s="1"/>
      <c r="G12" s="1"/>
      <c r="H12" s="1"/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2">
    <mergeCell ref="A1:Q1"/>
    <mergeCell ref="A2:Q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Diane Gagné</cp:lastModifiedBy>
  <cp:lastPrinted>2023-10-24T14:53:08Z</cp:lastPrinted>
  <dcterms:created xsi:type="dcterms:W3CDTF">2023-09-19T17:24:50Z</dcterms:created>
  <dcterms:modified xsi:type="dcterms:W3CDTF">2023-11-30T20:35:22Z</dcterms:modified>
</cp:coreProperties>
</file>